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50" windowWidth="10590" windowHeight="11640" activeTab="0"/>
  </bookViews>
  <sheets>
    <sheet name="Sheet1" sheetId="1" r:id="rId1"/>
    <sheet name="Multiculture_center_results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<sst xmlns="http://schemas.openxmlformats.org/spreadsheetml/2006/main" count="76" uniqueCount="41">
  <si>
    <t xml:space="preserve"> </t>
  </si>
  <si>
    <t>Date</t>
  </si>
  <si>
    <t>Time</t>
  </si>
  <si>
    <t>Score</t>
  </si>
  <si>
    <t>Percentage</t>
  </si>
  <si>
    <t>Elapsed Time</t>
  </si>
  <si>
    <t>Q10</t>
  </si>
  <si>
    <t>Q20</t>
  </si>
  <si>
    <t>Q30</t>
  </si>
  <si>
    <t>Q40</t>
  </si>
  <si>
    <t>Q50</t>
  </si>
  <si>
    <t>Q60</t>
  </si>
  <si>
    <t>Q70</t>
  </si>
  <si>
    <t>18:00:47 GMT-08:00</t>
  </si>
  <si>
    <t>13:00:18 GMT-08:00</t>
  </si>
  <si>
    <t>n/r</t>
  </si>
  <si>
    <t>22:18:47 GMT-08:00</t>
  </si>
  <si>
    <t>More on-line information.</t>
  </si>
  <si>
    <t>17:12:16 GMT-08:00</t>
  </si>
  <si>
    <t>What and where is the Multicultural Center ?</t>
  </si>
  <si>
    <t>17:11:48 GMT-08:00</t>
  </si>
  <si>
    <t>18:29:02 GMT-08:00</t>
  </si>
  <si>
    <t>15:05:02 GMT-08:00</t>
  </si>
  <si>
    <t>I think that the multicultural center is focused too much on ethnicity...and should focus on all students instead of only students of color and other ethnic backgrounds.</t>
  </si>
  <si>
    <t>1. Overall quality of the Multicultural Center services received:</t>
  </si>
  <si>
    <t>Excellent</t>
  </si>
  <si>
    <t>Very Good</t>
  </si>
  <si>
    <t>Good</t>
  </si>
  <si>
    <t>Poor</t>
  </si>
  <si>
    <t>Fair</t>
  </si>
  <si>
    <t>2. Overall satisfaction with Multicultural Center staff:</t>
  </si>
  <si>
    <t>3. Ability of the Multicultural Center staff to answer my questions:</t>
  </si>
  <si>
    <t>4. Hours of availability of the Multicultural Center office:</t>
  </si>
  <si>
    <t>5. To what extent have Multicultural Center services helped you stay in college?</t>
  </si>
  <si>
    <t>Significantly</t>
  </si>
  <si>
    <t>Moderatly</t>
  </si>
  <si>
    <t>Very Little</t>
  </si>
  <si>
    <t>None</t>
  </si>
  <si>
    <t>Total</t>
  </si>
  <si>
    <t>Multicultural Center</t>
  </si>
  <si>
    <t>CSM Student Services Program Improvement Surveys, 2003-2009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</si>
</sst>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9" fontId="0" fillId="33" borderId="0" xfId="57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9" fontId="0" fillId="33" borderId="10" xfId="57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8" width="9.140625" style="4" customWidth="1"/>
    <col min="9" max="9" width="14.8515625" style="4" customWidth="1"/>
    <col min="10" max="16384" width="9.140625" style="4" customWidth="1"/>
  </cols>
  <sheetData>
    <row r="1" spans="1:9" ht="18">
      <c r="A1" s="2" t="s">
        <v>40</v>
      </c>
      <c r="B1" s="3"/>
      <c r="C1" s="3"/>
      <c r="D1" s="3"/>
      <c r="E1" s="3"/>
      <c r="F1" s="3"/>
      <c r="G1" s="3"/>
      <c r="H1" s="3"/>
      <c r="I1" s="3"/>
    </row>
    <row r="2" spans="1:9" ht="15">
      <c r="A2" s="5" t="s">
        <v>39</v>
      </c>
      <c r="B2" s="3"/>
      <c r="C2" s="3"/>
      <c r="D2" s="3"/>
      <c r="E2" s="3"/>
      <c r="F2" s="3"/>
      <c r="G2" s="3"/>
      <c r="H2" s="3"/>
      <c r="I2" s="3"/>
    </row>
    <row r="3" spans="1:9" ht="12">
      <c r="A3" s="6"/>
      <c r="B3" s="3"/>
      <c r="C3" s="3"/>
      <c r="D3" s="3"/>
      <c r="E3" s="3"/>
      <c r="F3" s="3"/>
      <c r="G3" s="3"/>
      <c r="H3" s="3"/>
      <c r="I3" s="3"/>
    </row>
    <row r="5" s="7" customFormat="1" ht="12.75">
      <c r="A5" s="7" t="s">
        <v>24</v>
      </c>
    </row>
    <row r="6" spans="2:5" ht="12">
      <c r="B6" s="4" t="s">
        <v>25</v>
      </c>
      <c r="C6" s="8">
        <f>2+1+1+1+8+0+1</f>
        <v>14</v>
      </c>
      <c r="D6" s="10">
        <f aca="true" t="shared" si="0" ref="D6:D11">C6/$C$11</f>
        <v>0.5</v>
      </c>
      <c r="E6" s="9"/>
    </row>
    <row r="7" spans="2:5" ht="12">
      <c r="B7" s="4" t="s">
        <v>26</v>
      </c>
      <c r="C7" s="8">
        <f>0+1+3+0+0</f>
        <v>4</v>
      </c>
      <c r="D7" s="10">
        <f t="shared" si="0"/>
        <v>0.14285714285714285</v>
      </c>
      <c r="E7" s="9"/>
    </row>
    <row r="8" spans="2:5" ht="12">
      <c r="B8" s="4" t="s">
        <v>27</v>
      </c>
      <c r="C8" s="8">
        <f>2+2+1+1+1+0+0</f>
        <v>7</v>
      </c>
      <c r="D8" s="10">
        <f t="shared" si="0"/>
        <v>0.25</v>
      </c>
      <c r="E8" s="9"/>
    </row>
    <row r="9" spans="2:5" ht="12">
      <c r="B9" s="4" t="s">
        <v>28</v>
      </c>
      <c r="C9" s="8">
        <f>1+1+0+0+1+0</f>
        <v>3</v>
      </c>
      <c r="D9" s="10">
        <f t="shared" si="0"/>
        <v>0.10714285714285714</v>
      </c>
      <c r="E9" s="9"/>
    </row>
    <row r="10" spans="2:5" ht="12">
      <c r="B10" s="11" t="s">
        <v>29</v>
      </c>
      <c r="C10" s="12">
        <f>0+0+0+0+0</f>
        <v>0</v>
      </c>
      <c r="D10" s="13">
        <f t="shared" si="0"/>
        <v>0</v>
      </c>
      <c r="E10" s="9"/>
    </row>
    <row r="11" spans="2:5" ht="12">
      <c r="B11" s="4" t="s">
        <v>38</v>
      </c>
      <c r="C11" s="8">
        <f>SUM(C6:C10)</f>
        <v>28</v>
      </c>
      <c r="D11" s="10">
        <f t="shared" si="0"/>
        <v>1</v>
      </c>
      <c r="E11" s="8"/>
    </row>
    <row r="14" s="7" customFormat="1" ht="12.75">
      <c r="A14" s="7" t="s">
        <v>30</v>
      </c>
    </row>
    <row r="15" spans="2:5" ht="12">
      <c r="B15" s="4" t="s">
        <v>25</v>
      </c>
      <c r="C15" s="8">
        <f>1+1+1+9+0+0</f>
        <v>12</v>
      </c>
      <c r="D15" s="10">
        <f aca="true" t="shared" si="1" ref="D15:D20">C15/$C$20</f>
        <v>0.42857142857142855</v>
      </c>
      <c r="E15" s="9"/>
    </row>
    <row r="16" spans="2:5" ht="12">
      <c r="B16" s="4" t="s">
        <v>26</v>
      </c>
      <c r="C16" s="8">
        <f>2+1+1+1+4+0+0</f>
        <v>9</v>
      </c>
      <c r="D16" s="10">
        <f t="shared" si="1"/>
        <v>0.32142857142857145</v>
      </c>
      <c r="E16" s="9"/>
    </row>
    <row r="17" spans="2:5" ht="12">
      <c r="B17" s="4" t="s">
        <v>27</v>
      </c>
      <c r="C17" s="8">
        <f>2+2+1+1+0+0+0</f>
        <v>6</v>
      </c>
      <c r="D17" s="10">
        <f t="shared" si="1"/>
        <v>0.21428571428571427</v>
      </c>
      <c r="E17" s="9"/>
    </row>
    <row r="18" spans="2:5" ht="12">
      <c r="B18" s="4" t="s">
        <v>28</v>
      </c>
      <c r="C18" s="8">
        <f>0+0+0+1+0</f>
        <v>1</v>
      </c>
      <c r="D18" s="10">
        <f t="shared" si="1"/>
        <v>0.03571428571428571</v>
      </c>
      <c r="E18" s="9"/>
    </row>
    <row r="19" spans="2:5" ht="12">
      <c r="B19" s="11" t="s">
        <v>29</v>
      </c>
      <c r="C19" s="12">
        <f>0+0+0+0</f>
        <v>0</v>
      </c>
      <c r="D19" s="13">
        <f t="shared" si="1"/>
        <v>0</v>
      </c>
      <c r="E19" s="9"/>
    </row>
    <row r="20" spans="2:5" ht="12">
      <c r="B20" s="4" t="s">
        <v>38</v>
      </c>
      <c r="C20" s="8">
        <f>SUM(C15:C19)</f>
        <v>28</v>
      </c>
      <c r="D20" s="10">
        <f t="shared" si="1"/>
        <v>1</v>
      </c>
      <c r="E20" s="8"/>
    </row>
    <row r="23" s="7" customFormat="1" ht="12.75">
      <c r="A23" s="7" t="s">
        <v>31</v>
      </c>
    </row>
    <row r="24" spans="2:5" ht="12">
      <c r="B24" s="4" t="s">
        <v>25</v>
      </c>
      <c r="C24" s="8">
        <f>0+1+9+0+0</f>
        <v>10</v>
      </c>
      <c r="D24" s="10">
        <f aca="true" t="shared" si="2" ref="D24:D29">C24/$C$29</f>
        <v>0.38461538461538464</v>
      </c>
      <c r="E24" s="9"/>
    </row>
    <row r="25" spans="2:5" ht="12">
      <c r="B25" s="4" t="s">
        <v>26</v>
      </c>
      <c r="C25" s="8">
        <f>1+1+1+1+4+0+0</f>
        <v>8</v>
      </c>
      <c r="D25" s="10">
        <f t="shared" si="2"/>
        <v>0.3076923076923077</v>
      </c>
      <c r="E25" s="9"/>
    </row>
    <row r="26" spans="2:5" ht="12">
      <c r="B26" s="4" t="s">
        <v>27</v>
      </c>
      <c r="C26" s="8">
        <f>2+1+1+1+0+0+0</f>
        <v>5</v>
      </c>
      <c r="D26" s="10">
        <f t="shared" si="2"/>
        <v>0.19230769230769232</v>
      </c>
      <c r="E26" s="9"/>
    </row>
    <row r="27" spans="2:5" ht="12">
      <c r="B27" s="4" t="s">
        <v>28</v>
      </c>
      <c r="C27" s="8">
        <f>1+1+0+0+0+0</f>
        <v>2</v>
      </c>
      <c r="D27" s="10">
        <f t="shared" si="2"/>
        <v>0.07692307692307693</v>
      </c>
      <c r="E27" s="9"/>
    </row>
    <row r="28" spans="2:5" ht="12">
      <c r="B28" s="11" t="s">
        <v>29</v>
      </c>
      <c r="C28" s="12">
        <f>0+0+0+1+0</f>
        <v>1</v>
      </c>
      <c r="D28" s="13">
        <f t="shared" si="2"/>
        <v>0.038461538461538464</v>
      </c>
      <c r="E28" s="9"/>
    </row>
    <row r="29" spans="2:5" ht="12">
      <c r="B29" s="4" t="s">
        <v>38</v>
      </c>
      <c r="C29" s="8">
        <f>SUM(C24:C28)</f>
        <v>26</v>
      </c>
      <c r="D29" s="10">
        <f t="shared" si="2"/>
        <v>1</v>
      </c>
      <c r="E29" s="8"/>
    </row>
    <row r="32" s="7" customFormat="1" ht="12.75">
      <c r="A32" s="7" t="s">
        <v>32</v>
      </c>
    </row>
    <row r="33" spans="2:5" ht="12">
      <c r="B33" s="4" t="s">
        <v>25</v>
      </c>
      <c r="C33" s="8">
        <f>0+1+7+0+1</f>
        <v>9</v>
      </c>
      <c r="D33" s="10">
        <f aca="true" t="shared" si="3" ref="D33:D38">C33/$C$38</f>
        <v>0.32142857142857145</v>
      </c>
      <c r="E33" s="9"/>
    </row>
    <row r="34" spans="2:5" ht="12">
      <c r="B34" s="4" t="s">
        <v>26</v>
      </c>
      <c r="C34" s="8">
        <f>1+0+2+1+5+0+0</f>
        <v>9</v>
      </c>
      <c r="D34" s="10">
        <f t="shared" si="3"/>
        <v>0.32142857142857145</v>
      </c>
      <c r="E34" s="9"/>
    </row>
    <row r="35" spans="2:5" ht="12">
      <c r="B35" s="4" t="s">
        <v>27</v>
      </c>
      <c r="C35" s="8">
        <f>3+3+1+0+1+0</f>
        <v>8</v>
      </c>
      <c r="D35" s="10">
        <f t="shared" si="3"/>
        <v>0.2857142857142857</v>
      </c>
      <c r="E35" s="9"/>
    </row>
    <row r="36" spans="2:5" ht="12">
      <c r="B36" s="4" t="s">
        <v>28</v>
      </c>
      <c r="C36" s="8">
        <f>1+1+0+0+0+0</f>
        <v>2</v>
      </c>
      <c r="D36" s="10">
        <f t="shared" si="3"/>
        <v>0.07142857142857142</v>
      </c>
      <c r="E36" s="9"/>
    </row>
    <row r="37" spans="2:5" ht="12">
      <c r="B37" s="11" t="s">
        <v>29</v>
      </c>
      <c r="C37" s="12">
        <f>0+0+0+0+0</f>
        <v>0</v>
      </c>
      <c r="D37" s="13">
        <f t="shared" si="3"/>
        <v>0</v>
      </c>
      <c r="E37" s="9"/>
    </row>
    <row r="38" spans="2:5" ht="12">
      <c r="B38" s="4" t="s">
        <v>38</v>
      </c>
      <c r="C38" s="8">
        <f>SUM(C33:C37)</f>
        <v>28</v>
      </c>
      <c r="D38" s="10">
        <f t="shared" si="3"/>
        <v>1</v>
      </c>
      <c r="E38" s="8"/>
    </row>
    <row r="41" s="7" customFormat="1" ht="12.75">
      <c r="A41" s="7" t="s">
        <v>33</v>
      </c>
    </row>
    <row r="42" spans="2:5" ht="12">
      <c r="B42" s="4" t="s">
        <v>34</v>
      </c>
      <c r="C42" s="8">
        <f>1+1+1+2+9+0+1</f>
        <v>15</v>
      </c>
      <c r="D42" s="10">
        <f>C42/$C$46</f>
        <v>0.5172413793103449</v>
      </c>
      <c r="E42" s="9"/>
    </row>
    <row r="43" spans="2:5" ht="12">
      <c r="B43" s="4" t="s">
        <v>35</v>
      </c>
      <c r="C43" s="8">
        <f>4+3+1+0+2+0+0</f>
        <v>10</v>
      </c>
      <c r="D43" s="10">
        <f>C43/$C$46</f>
        <v>0.3448275862068966</v>
      </c>
      <c r="E43" s="9"/>
    </row>
    <row r="44" spans="2:5" ht="12">
      <c r="B44" s="4" t="s">
        <v>36</v>
      </c>
      <c r="C44" s="8">
        <f>1+1+1+0+0+0</f>
        <v>3</v>
      </c>
      <c r="D44" s="10">
        <f>C44/$C$46</f>
        <v>0.10344827586206896</v>
      </c>
      <c r="E44" s="9"/>
    </row>
    <row r="45" spans="2:5" ht="12">
      <c r="B45" s="11" t="s">
        <v>37</v>
      </c>
      <c r="C45" s="12">
        <f>0+0+0+1+0</f>
        <v>1</v>
      </c>
      <c r="D45" s="13">
        <f>C45/$C$46</f>
        <v>0.034482758620689655</v>
      </c>
      <c r="E45" s="9"/>
    </row>
    <row r="46" spans="2:5" ht="12">
      <c r="B46" s="4" t="s">
        <v>38</v>
      </c>
      <c r="C46" s="8">
        <f>SUM(C42:C45)</f>
        <v>29</v>
      </c>
      <c r="D46" s="10">
        <f>C46/$C$46</f>
        <v>1</v>
      </c>
      <c r="E46" s="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L1">
      <selection activeCell="Q24" sqref="Q24"/>
    </sheetView>
  </sheetViews>
  <sheetFormatPr defaultColWidth="9.140625" defaultRowHeight="12.75"/>
  <cols>
    <col min="1" max="11" width="0" style="0" hidden="1" customWidth="1"/>
    <col min="12" max="12" width="26.140625" style="0" customWidth="1"/>
  </cols>
  <sheetData>
    <row r="1" spans="1:14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0</v>
      </c>
    </row>
    <row r="2" spans="1:11" ht="12">
      <c r="A2" t="s">
        <v>0</v>
      </c>
      <c r="B2" s="1">
        <v>37689</v>
      </c>
      <c r="C2" t="s">
        <v>13</v>
      </c>
      <c r="D2">
        <v>0</v>
      </c>
      <c r="E2">
        <v>0</v>
      </c>
      <c r="F2">
        <v>5</v>
      </c>
      <c r="G2">
        <f aca="true" t="shared" si="0" ref="G2:J3">-2-2</f>
        <v>-4</v>
      </c>
      <c r="H2">
        <f t="shared" si="0"/>
        <v>-4</v>
      </c>
      <c r="I2">
        <f t="shared" si="0"/>
        <v>-4</v>
      </c>
      <c r="J2">
        <f t="shared" si="0"/>
        <v>-4</v>
      </c>
      <c r="K2">
        <v>2</v>
      </c>
    </row>
    <row r="3" spans="1:13" ht="12">
      <c r="A3" t="s">
        <v>0</v>
      </c>
      <c r="B3" s="1">
        <v>37690</v>
      </c>
      <c r="C3" t="s">
        <v>14</v>
      </c>
      <c r="D3">
        <v>0</v>
      </c>
      <c r="E3">
        <v>0</v>
      </c>
      <c r="F3">
        <v>7</v>
      </c>
      <c r="G3">
        <f t="shared" si="0"/>
        <v>-4</v>
      </c>
      <c r="H3">
        <f t="shared" si="0"/>
        <v>-4</v>
      </c>
      <c r="I3">
        <f t="shared" si="0"/>
        <v>-4</v>
      </c>
      <c r="J3">
        <f t="shared" si="0"/>
        <v>-4</v>
      </c>
      <c r="K3">
        <f>-2-2</f>
        <v>-4</v>
      </c>
      <c r="L3" t="s">
        <v>15</v>
      </c>
      <c r="M3" t="s">
        <v>15</v>
      </c>
    </row>
    <row r="4" spans="1:13" ht="12">
      <c r="A4" t="s">
        <v>0</v>
      </c>
      <c r="B4" s="1">
        <v>37698</v>
      </c>
      <c r="C4" t="s">
        <v>16</v>
      </c>
      <c r="D4">
        <v>0</v>
      </c>
      <c r="E4">
        <v>0</v>
      </c>
      <c r="F4">
        <v>41</v>
      </c>
      <c r="G4">
        <v>3</v>
      </c>
      <c r="H4">
        <v>3</v>
      </c>
      <c r="I4">
        <v>4</v>
      </c>
      <c r="J4">
        <v>4</v>
      </c>
      <c r="K4">
        <v>1</v>
      </c>
      <c r="L4" t="s">
        <v>15</v>
      </c>
      <c r="M4" t="s">
        <v>17</v>
      </c>
    </row>
    <row r="5" spans="1:13" ht="12">
      <c r="A5" t="s">
        <v>0</v>
      </c>
      <c r="B5" s="1">
        <v>37703</v>
      </c>
      <c r="C5" t="s">
        <v>18</v>
      </c>
      <c r="D5">
        <v>0</v>
      </c>
      <c r="E5">
        <v>0</v>
      </c>
      <c r="F5">
        <v>29</v>
      </c>
      <c r="G5">
        <f>-2-2</f>
        <v>-4</v>
      </c>
      <c r="H5">
        <f>-2-2</f>
        <v>-4</v>
      </c>
      <c r="I5">
        <f>-2-2</f>
        <v>-4</v>
      </c>
      <c r="J5">
        <f>-2-2</f>
        <v>-4</v>
      </c>
      <c r="K5">
        <f>-2-2</f>
        <v>-4</v>
      </c>
      <c r="L5" t="s">
        <v>15</v>
      </c>
      <c r="M5" t="s">
        <v>19</v>
      </c>
    </row>
    <row r="6" spans="1:13" ht="12">
      <c r="A6" t="s">
        <v>0</v>
      </c>
      <c r="B6" s="1">
        <v>37704</v>
      </c>
      <c r="C6" t="s">
        <v>20</v>
      </c>
      <c r="D6">
        <v>0</v>
      </c>
      <c r="E6">
        <v>0</v>
      </c>
      <c r="F6">
        <v>93</v>
      </c>
      <c r="G6">
        <v>3</v>
      </c>
      <c r="H6">
        <v>2</v>
      </c>
      <c r="I6">
        <v>2</v>
      </c>
      <c r="J6">
        <v>3</v>
      </c>
      <c r="K6">
        <v>2</v>
      </c>
      <c r="L6" t="s">
        <v>15</v>
      </c>
      <c r="M6" t="s">
        <v>15</v>
      </c>
    </row>
    <row r="7" spans="1:13" ht="12">
      <c r="A7" t="s">
        <v>0</v>
      </c>
      <c r="B7" s="1">
        <v>37705</v>
      </c>
      <c r="C7" t="s">
        <v>21</v>
      </c>
      <c r="D7">
        <v>0</v>
      </c>
      <c r="E7">
        <v>0</v>
      </c>
      <c r="F7">
        <v>17</v>
      </c>
      <c r="G7">
        <v>1</v>
      </c>
      <c r="H7">
        <v>1</v>
      </c>
      <c r="I7">
        <f>-2-2</f>
        <v>-4</v>
      </c>
      <c r="J7">
        <v>3</v>
      </c>
      <c r="K7">
        <v>2</v>
      </c>
      <c r="L7" t="s">
        <v>15</v>
      </c>
      <c r="M7" t="s">
        <v>15</v>
      </c>
    </row>
    <row r="8" spans="1:13" ht="12">
      <c r="A8" t="s">
        <v>0</v>
      </c>
      <c r="B8" s="1">
        <v>37731</v>
      </c>
      <c r="C8" t="s">
        <v>22</v>
      </c>
      <c r="D8">
        <v>0</v>
      </c>
      <c r="E8">
        <v>0</v>
      </c>
      <c r="F8">
        <v>81</v>
      </c>
      <c r="G8">
        <v>4</v>
      </c>
      <c r="H8">
        <v>3</v>
      </c>
      <c r="I8">
        <v>3</v>
      </c>
      <c r="J8">
        <v>3</v>
      </c>
      <c r="K8">
        <v>3</v>
      </c>
      <c r="L8" t="s">
        <v>23</v>
      </c>
      <c r="M8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Totten, Marci</dc:creator>
  <cp:keywords/>
  <dc:description/>
  <cp:lastModifiedBy>Totten, Marci</cp:lastModifiedBy>
  <cp:lastPrinted>2006-06-21T00:53:53Z</cp:lastPrinted>
  <dcterms:created xsi:type="dcterms:W3CDTF">2012-11-06T16:38:32Z</dcterms:created>
  <dcterms:modified xsi:type="dcterms:W3CDTF">2012-11-06T16:38:32Z</dcterms:modified>
  <cp:category/>
  <cp:version/>
  <cp:contentType/>
  <cp:contentStatus/>
</cp:coreProperties>
</file>